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\Downloads\"/>
    </mc:Choice>
  </mc:AlternateContent>
  <bookViews>
    <workbookView xWindow="120" yWindow="60" windowWidth="18195" windowHeight="11055" firstSheet="1" activeTab="1"/>
  </bookViews>
  <sheets>
    <sheet name="Бюджет 2016 " sheetId="2" r:id="rId1"/>
    <sheet name="Инфо (2)" sheetId="9" r:id="rId2"/>
  </sheets>
  <calcPr calcId="152511"/>
</workbook>
</file>

<file path=xl/calcChain.xml><?xml version="1.0" encoding="utf-8"?>
<calcChain xmlns="http://schemas.openxmlformats.org/spreadsheetml/2006/main">
  <c r="S11" i="9" l="1"/>
  <c r="S16" i="9"/>
  <c r="S20" i="9"/>
  <c r="S8" i="9"/>
  <c r="T11" i="9"/>
  <c r="T16" i="9"/>
  <c r="T8" i="9"/>
  <c r="T32" i="9" s="1"/>
  <c r="S24" i="9"/>
  <c r="S23" i="9" s="1"/>
  <c r="S29" i="9"/>
  <c r="T24" i="9"/>
  <c r="T23" i="9" s="1"/>
  <c r="T29" i="9"/>
  <c r="P32" i="9"/>
  <c r="Q32" i="9"/>
  <c r="R32" i="9"/>
  <c r="P28" i="2"/>
  <c r="P26" i="2"/>
  <c r="P27" i="2"/>
  <c r="E5" i="2"/>
  <c r="F5" i="2"/>
  <c r="G5" i="2"/>
  <c r="H5" i="2"/>
  <c r="I5" i="2"/>
  <c r="J5" i="2"/>
  <c r="K5" i="2"/>
  <c r="L5" i="2"/>
  <c r="M5" i="2"/>
  <c r="N5" i="2"/>
  <c r="D5" i="2"/>
  <c r="P5" i="2" s="1"/>
  <c r="P25" i="2"/>
  <c r="P36" i="2"/>
  <c r="P35" i="2"/>
  <c r="P34" i="2"/>
  <c r="P33" i="2"/>
  <c r="P32" i="2"/>
  <c r="P31" i="2"/>
  <c r="P30" i="2"/>
  <c r="P6" i="2"/>
  <c r="P4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S32" i="9" l="1"/>
</calcChain>
</file>

<file path=xl/sharedStrings.xml><?xml version="1.0" encoding="utf-8"?>
<sst xmlns="http://schemas.openxmlformats.org/spreadsheetml/2006/main" count="102" uniqueCount="79">
  <si>
    <t>Министерство строительства и архитектуры Республики Крым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</si>
  <si>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</si>
  <si>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</si>
  <si>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</si>
  <si>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</si>
  <si>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</si>
  <si>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</si>
  <si>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</si>
  <si>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</si>
  <si>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</si>
  <si>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</si>
  <si>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</si>
  <si>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</si>
  <si>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</si>
  <si>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Мероприятие</t>
  </si>
  <si>
    <t>Код целевой статьи</t>
  </si>
  <si>
    <t>Аппарат (зарплата)</t>
  </si>
  <si>
    <t>Аппарат (командировки)</t>
  </si>
  <si>
    <t>Аппарат (прочие)</t>
  </si>
  <si>
    <t>Аппарат (налоги)</t>
  </si>
  <si>
    <t>КВР</t>
  </si>
  <si>
    <t>Аппарта (начисления на з/п)</t>
  </si>
  <si>
    <t>91О0022249</t>
  </si>
  <si>
    <t>Аппарат (повышение квалификации)</t>
  </si>
  <si>
    <t>Сейсмика</t>
  </si>
  <si>
    <t>ПОУ (зарплата)</t>
  </si>
  <si>
    <t>Ценообразование</t>
  </si>
  <si>
    <t>Кассовый план 2016 год</t>
  </si>
  <si>
    <t>ПОУ (комендировки)</t>
  </si>
  <si>
    <t>ПОУ (прочие)</t>
  </si>
  <si>
    <t>ПОУ (налоги)</t>
  </si>
  <si>
    <t>Архитектура ИСОГД</t>
  </si>
  <si>
    <t>Мол.фонд Содержание</t>
  </si>
  <si>
    <t>Мол.фонд Уставной капитал</t>
  </si>
  <si>
    <t>Мол.фонд Военнослужащие</t>
  </si>
  <si>
    <t>Мол.фонд Госслужащие</t>
  </si>
  <si>
    <t>Мол.фонд Инвалиды Республика</t>
  </si>
  <si>
    <t>Мол.фонд Молодые семьи</t>
  </si>
  <si>
    <t>Архитектура Сим,Ялта</t>
  </si>
  <si>
    <t>Архитектура Сан.округа</t>
  </si>
  <si>
    <t>Архитектура мест.норм.</t>
  </si>
  <si>
    <t>Архитектура картогр</t>
  </si>
  <si>
    <t>Мол.фонд Инвалиды Федеральый бюджет</t>
  </si>
  <si>
    <t>Подведомственные учреждения</t>
  </si>
  <si>
    <t>Жилищные программы</t>
  </si>
  <si>
    <t>ИТОГО</t>
  </si>
  <si>
    <t>Архитектура планировка тер-рий</t>
  </si>
  <si>
    <t>Архитектура планир.тер-рий муницип.обр-ниям</t>
  </si>
  <si>
    <t>Архитектура разраб.и утв.ген.планов муницип.обр-ниям</t>
  </si>
  <si>
    <t>Апрель</t>
  </si>
  <si>
    <t>Май</t>
  </si>
  <si>
    <t>Сентябрь</t>
  </si>
  <si>
    <t>Расходы на профессиональную переподготовку и повышение квалификации государственных гражданских служащих Республики Крым в рамках государственного заказа на дополнительное профессиональное образование государственных гражданских служащих Республики Крым</t>
  </si>
  <si>
    <t>КАПИТАЛЬНЫЕ РАСХОДЫ</t>
  </si>
  <si>
    <t>Бюджет Республики Крым :</t>
  </si>
  <si>
    <t>Федеральный бюджет РФ:</t>
  </si>
  <si>
    <t>Субсидии на финансовую поддержку Некоммерческой организации "Крымский республиканский фонд развития жилищного строительства и ипотечного кредитования"</t>
  </si>
  <si>
    <t>Регулярные целевые поступления Некоммерческой организации"Крымский республиканский фонд развития жилищного строительства и ипотечного кредитования" на осуществление уставной деятельности</t>
  </si>
  <si>
    <t>Субсидии бюджетам муниципальных образований на мероприятия, связанные со сносом самовольных построек</t>
  </si>
  <si>
    <t>Субвенция бюджетам муниципальных образований  Республики Крым на обеспечение  жильем граждан, уволенных с военной службы (службы), и приравненных к ним лиц</t>
  </si>
  <si>
    <t>ФЕДЕРАЛЬНАЯ ЦЕЛЕВАЯ ПРОГРАММА  "Социально-экономическое развитие Республики Крым и г.Севастополя до 2020 года" :</t>
  </si>
  <si>
    <t>Субсидии юридическим лицам, не являющимися гос.учр-ниями, на оформление и государственную регистрацию вещных прав на имущество Республики Крым, закрепленное за ними на праве хозяйственного ведения, в рамках непрограммных  мероприятий</t>
  </si>
  <si>
    <t>Субвенции бюджетам муниципальных образований Республики Крым на обеспечение жильем отдельных категорий граждан, установленных федеральным законом от 12 января 1995 года № 5-ФЗ "О ветеранах"</t>
  </si>
  <si>
    <t>Субсидии Некоммерческой организации "Крымский республиканский фонд развития жилищного строительства и ипотечного кредитования" на оказание содействия в обеспечении жильем экономического класса  отдельных категорий граждан</t>
  </si>
  <si>
    <t>Информация о расходовании бюджетных средств</t>
  </si>
  <si>
    <t>руб.</t>
  </si>
  <si>
    <t>Наименование статьи затрат</t>
  </si>
  <si>
    <t>план</t>
  </si>
  <si>
    <t>факт</t>
  </si>
  <si>
    <t>Расходы на обеспечение деятельности  органов государственной власти  Республики Крым в рамках Государственной программы развития строительной отрасли Республики Крым на 2018-2020годы</t>
  </si>
  <si>
    <t>Расходы на обеспечение деятельности (оказание услуг) государственных  учреждений в рамках реализации подпрограммы "Развитие промышленности строительных материалов" Государственной программы развития строительной отрасли Республики Крым на 2018-2020 годы</t>
  </si>
  <si>
    <t>по состоянию на 28.02.2018г.</t>
  </si>
  <si>
    <t>Расходы на обеспечение деятельности (оказание услуг) государственных  учреждений в рамках реализации  подпрограммы "Сейсмическая безопасность территории Крыма, повышение сейсмоустойчивости зданий и сооружений" Государственной программы развития строительн</t>
  </si>
  <si>
    <t>Расходы на обеспечение деятельности (оказание услуг) государственных  учреждений в рамках подпрограммы "Инженерная защита территории Республики Крым от оползневых и абразионных процессов" мероприятий Государственной программы развития строительной отрасли</t>
  </si>
  <si>
    <t>Капитальные вложения в объекты капитального строительства  Республики Крым, приобретение объектов недвижимого имущества в государственную собственность Республики Крым, в рамках реализации Государственной программы развития строительной отрасли Республики</t>
  </si>
  <si>
    <t>Субвенции бюджетам муниципальных образований Республики Крым, на осуществление полномочий по обеспечению жильем отдельных категорий граждан, установленных федеральным законом от 24 ноября  1995 года                   № 181-ФЗ "О социальной защите инвалидо</t>
  </si>
  <si>
    <t>Субсидии бюджетам муниципальных образований Республики Крым на реализацию мероприятий по обеспечению жильем молодых семей в рамках мероприятий Государственной программы Республики Крым  "Развитие жилищного строительства в Республике Крым на 2017-2020 годы</t>
  </si>
  <si>
    <t>Субсидии бюджетам муниципальных образований Республики Крым на  реализацию мероприятий ФЦП "Социально-экономическое развитие Республики Крым и г.Севастополя до 2020 года" ( в части капитальных расходов) в рамках подпрограммы  "Инженерная защита территории</t>
  </si>
  <si>
    <t>Расходы на реализацию мероприятий ФЦП "Социально-экономическое развитие Республики Крым и г.Севастополя до 2020 года" ( в части капитальных расходов) в рамках подпрограммы  "Инженерная защита территории Республики Крым  от оползневых и абразионных процесс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</si>
</sst>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_-* #,##0.00_р_._-;\-* #,##0.00_р_._-;_-* &quot;-&quot;?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b/>
      <i/>
      <sz val="10"/>
      <name val="Arial Cyr"/>
      <charset val="204"/>
    </font>
    <font>
      <b/>
      <sz val="14"/>
      <name val="Arial Cyr"/>
      <charset val="204"/>
    </font>
    <font>
      <b/>
      <i/>
      <sz val="12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0" fillId="0" borderId="1" xfId="0" applyFill="1" applyBorder="1" applyAlignment="1">
      <alignment wrapText="1"/>
    </xf>
    <xf numFmtId="0" fontId="4" fillId="0" borderId="0" xfId="0" applyFont="1"/>
    <xf numFmtId="171" fontId="0" fillId="0" borderId="1" xfId="1" applyFont="1" applyBorder="1"/>
    <xf numFmtId="3" fontId="0" fillId="0" borderId="1" xfId="0" applyNumberFormat="1" applyBorder="1"/>
    <xf numFmtId="0" fontId="0" fillId="0" borderId="2" xfId="0" applyBorder="1" applyAlignment="1">
      <alignment wrapText="1"/>
    </xf>
    <xf numFmtId="0" fontId="0" fillId="0" borderId="2" xfId="0" applyBorder="1"/>
    <xf numFmtId="3" fontId="0" fillId="0" borderId="2" xfId="0" applyNumberFormat="1" applyBorder="1"/>
    <xf numFmtId="0" fontId="0" fillId="0" borderId="2" xfId="0" applyBorder="1" applyAlignment="1">
      <alignment horizontal="center"/>
    </xf>
    <xf numFmtId="171" fontId="1" fillId="0" borderId="1" xfId="1" applyFont="1" applyBorder="1"/>
    <xf numFmtId="171" fontId="5" fillId="0" borderId="1" xfId="0" applyNumberFormat="1" applyFont="1" applyBorder="1"/>
    <xf numFmtId="0" fontId="3" fillId="0" borderId="1" xfId="0" applyFont="1" applyFill="1" applyBorder="1" applyAlignment="1">
      <alignment wrapText="1"/>
    </xf>
    <xf numFmtId="0" fontId="0" fillId="2" borderId="0" xfId="0" applyFill="1"/>
    <xf numFmtId="2" fontId="0" fillId="0" borderId="1" xfId="0" applyNumberFormat="1" applyBorder="1"/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71" fontId="3" fillId="0" borderId="1" xfId="1" applyFont="1" applyBorder="1"/>
    <xf numFmtId="0" fontId="7" fillId="0" borderId="1" xfId="0" applyFont="1" applyBorder="1"/>
    <xf numFmtId="171" fontId="8" fillId="0" borderId="1" xfId="0" applyNumberFormat="1" applyFont="1" applyBorder="1" applyAlignment="1">
      <alignment horizontal="right"/>
    </xf>
    <xf numFmtId="171" fontId="1" fillId="0" borderId="1" xfId="1" applyFon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171" fontId="7" fillId="0" borderId="1" xfId="1" applyFont="1" applyBorder="1"/>
    <xf numFmtId="0" fontId="3" fillId="0" borderId="2" xfId="0" applyFont="1" applyBorder="1" applyAlignment="1">
      <alignment wrapText="1"/>
    </xf>
    <xf numFmtId="0" fontId="8" fillId="0" borderId="1" xfId="0" applyFont="1" applyBorder="1"/>
    <xf numFmtId="0" fontId="0" fillId="2" borderId="1" xfId="0" applyFill="1" applyBorder="1"/>
    <xf numFmtId="0" fontId="6" fillId="2" borderId="1" xfId="0" applyFont="1" applyFill="1" applyBorder="1"/>
    <xf numFmtId="0" fontId="3" fillId="2" borderId="1" xfId="0" applyFont="1" applyFill="1" applyBorder="1"/>
    <xf numFmtId="171" fontId="8" fillId="2" borderId="1" xfId="0" applyNumberFormat="1" applyFont="1" applyFill="1" applyBorder="1"/>
    <xf numFmtId="0" fontId="6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171" fontId="8" fillId="2" borderId="1" xfId="1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1" xfId="0" applyFont="1" applyFill="1" applyBorder="1"/>
    <xf numFmtId="0" fontId="10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A8" workbookViewId="0">
      <selection activeCell="E31" sqref="E31"/>
    </sheetView>
  </sheetViews>
  <sheetFormatPr defaultRowHeight="12.75" x14ac:dyDescent="0.2"/>
  <cols>
    <col min="1" max="1" width="22.5703125" customWidth="1"/>
    <col min="2" max="2" width="19.42578125" customWidth="1"/>
    <col min="3" max="3" width="12.42578125" customWidth="1"/>
    <col min="5" max="5" width="10.7109375" customWidth="1"/>
    <col min="6" max="6" width="11.5703125" customWidth="1"/>
    <col min="7" max="8" width="10.5703125" customWidth="1"/>
    <col min="9" max="9" width="10.140625" customWidth="1"/>
    <col min="11" max="11" width="10" customWidth="1"/>
    <col min="16" max="16" width="15.5703125" bestFit="1" customWidth="1"/>
  </cols>
  <sheetData>
    <row r="1" spans="1:16" x14ac:dyDescent="0.2">
      <c r="D1" s="7" t="s">
        <v>27</v>
      </c>
    </row>
    <row r="3" spans="1:16" x14ac:dyDescent="0.2">
      <c r="A3" s="5" t="s">
        <v>14</v>
      </c>
      <c r="B3" s="5" t="s">
        <v>15</v>
      </c>
      <c r="C3" s="5" t="s">
        <v>20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</row>
    <row r="4" spans="1:16" x14ac:dyDescent="0.2">
      <c r="A4" s="2" t="s">
        <v>16</v>
      </c>
      <c r="B4" s="3">
        <v>1200000110</v>
      </c>
      <c r="C4" s="1">
        <v>121</v>
      </c>
      <c r="D4" s="1">
        <v>2400000</v>
      </c>
      <c r="E4" s="1">
        <v>2400000</v>
      </c>
      <c r="F4" s="1">
        <v>2400000</v>
      </c>
      <c r="G4" s="1">
        <v>2140000</v>
      </c>
      <c r="H4" s="1">
        <v>2140000</v>
      </c>
      <c r="I4" s="1">
        <v>2140000</v>
      </c>
      <c r="J4" s="1">
        <v>2140000</v>
      </c>
      <c r="K4" s="1">
        <v>2140000</v>
      </c>
      <c r="L4" s="1">
        <v>2140000</v>
      </c>
      <c r="M4" s="1">
        <v>2140000</v>
      </c>
      <c r="N4" s="1">
        <v>2140000</v>
      </c>
      <c r="O4" s="1">
        <v>2139300</v>
      </c>
      <c r="P4" s="8">
        <f t="shared" ref="P4:P28" si="0">SUM(D4:O4)</f>
        <v>26459300</v>
      </c>
    </row>
    <row r="5" spans="1:16" ht="25.5" x14ac:dyDescent="0.2">
      <c r="A5" s="2" t="s">
        <v>21</v>
      </c>
      <c r="B5" s="4">
        <v>1200000110</v>
      </c>
      <c r="C5" s="1">
        <v>129</v>
      </c>
      <c r="D5" s="1">
        <f>D4*0.302</f>
        <v>724800</v>
      </c>
      <c r="E5" s="1">
        <f t="shared" ref="E5:N5" si="1">E4*0.302</f>
        <v>724800</v>
      </c>
      <c r="F5" s="1">
        <f t="shared" si="1"/>
        <v>724800</v>
      </c>
      <c r="G5" s="1">
        <f t="shared" si="1"/>
        <v>646280</v>
      </c>
      <c r="H5" s="1">
        <f t="shared" si="1"/>
        <v>646280</v>
      </c>
      <c r="I5" s="1">
        <f t="shared" si="1"/>
        <v>646280</v>
      </c>
      <c r="J5" s="1">
        <f t="shared" si="1"/>
        <v>646280</v>
      </c>
      <c r="K5" s="1">
        <f t="shared" si="1"/>
        <v>646280</v>
      </c>
      <c r="L5" s="1">
        <f t="shared" si="1"/>
        <v>646280</v>
      </c>
      <c r="M5" s="1">
        <f t="shared" si="1"/>
        <v>646280</v>
      </c>
      <c r="N5" s="1">
        <f t="shared" si="1"/>
        <v>646280</v>
      </c>
      <c r="O5" s="1">
        <v>646060</v>
      </c>
      <c r="P5" s="8">
        <f t="shared" si="0"/>
        <v>7990700</v>
      </c>
    </row>
    <row r="6" spans="1:16" ht="33" customHeight="1" x14ac:dyDescent="0.2">
      <c r="A6" s="2" t="s">
        <v>17</v>
      </c>
      <c r="B6" s="4">
        <v>1200000190</v>
      </c>
      <c r="C6" s="1">
        <v>122</v>
      </c>
      <c r="D6" s="1">
        <v>75000</v>
      </c>
      <c r="E6" s="1">
        <v>75000</v>
      </c>
      <c r="F6" s="1">
        <v>70000</v>
      </c>
      <c r="G6" s="1">
        <v>72000</v>
      </c>
      <c r="H6" s="1">
        <v>72000</v>
      </c>
      <c r="I6" s="1">
        <v>72000</v>
      </c>
      <c r="J6" s="1">
        <v>72000</v>
      </c>
      <c r="K6" s="1">
        <v>72000</v>
      </c>
      <c r="L6" s="1">
        <v>72000</v>
      </c>
      <c r="M6" s="1">
        <v>72000</v>
      </c>
      <c r="N6" s="1">
        <v>72000</v>
      </c>
      <c r="O6" s="1">
        <v>68100</v>
      </c>
      <c r="P6" s="8">
        <f t="shared" si="0"/>
        <v>864100</v>
      </c>
    </row>
    <row r="7" spans="1:16" x14ac:dyDescent="0.2">
      <c r="A7" s="2" t="s">
        <v>18</v>
      </c>
      <c r="B7" s="4">
        <v>1200000190</v>
      </c>
      <c r="C7" s="1">
        <v>244</v>
      </c>
      <c r="D7" s="1">
        <v>140300</v>
      </c>
      <c r="E7" s="1">
        <v>140300</v>
      </c>
      <c r="F7" s="1">
        <v>140300</v>
      </c>
      <c r="G7" s="1">
        <v>140300</v>
      </c>
      <c r="H7" s="1">
        <v>140300</v>
      </c>
      <c r="I7" s="1">
        <v>140700</v>
      </c>
      <c r="J7" s="1">
        <v>140300</v>
      </c>
      <c r="K7" s="1">
        <v>140300</v>
      </c>
      <c r="L7" s="1">
        <v>140300</v>
      </c>
      <c r="M7" s="1">
        <v>140300</v>
      </c>
      <c r="N7" s="1">
        <v>140300</v>
      </c>
      <c r="O7" s="1">
        <v>140300</v>
      </c>
      <c r="P7" s="8">
        <f t="shared" si="0"/>
        <v>1684000</v>
      </c>
    </row>
    <row r="8" spans="1:16" x14ac:dyDescent="0.2">
      <c r="A8" s="2" t="s">
        <v>19</v>
      </c>
      <c r="B8" s="4">
        <v>1200000190</v>
      </c>
      <c r="C8" s="1">
        <v>851</v>
      </c>
      <c r="D8" s="1"/>
      <c r="E8" s="1"/>
      <c r="F8" s="1"/>
      <c r="G8" s="1"/>
      <c r="H8" s="1"/>
      <c r="I8" s="1"/>
      <c r="J8" s="1"/>
      <c r="K8" s="1"/>
      <c r="L8" s="1"/>
      <c r="M8" s="1">
        <v>30000</v>
      </c>
      <c r="N8" s="1"/>
      <c r="O8" s="1"/>
      <c r="P8" s="8">
        <f t="shared" si="0"/>
        <v>30000</v>
      </c>
    </row>
    <row r="9" spans="1:16" ht="25.5" x14ac:dyDescent="0.2">
      <c r="A9" s="2" t="s">
        <v>23</v>
      </c>
      <c r="B9" s="4" t="s">
        <v>22</v>
      </c>
      <c r="C9" s="1">
        <v>244</v>
      </c>
      <c r="D9" s="1"/>
      <c r="E9" s="1"/>
      <c r="F9" s="1"/>
      <c r="G9" s="1">
        <v>100000</v>
      </c>
      <c r="H9" s="1"/>
      <c r="I9" s="1">
        <v>112900</v>
      </c>
      <c r="J9" s="1"/>
      <c r="K9" s="1"/>
      <c r="L9" s="1"/>
      <c r="M9" s="1"/>
      <c r="N9" s="1"/>
      <c r="O9" s="1"/>
      <c r="P9" s="8">
        <f t="shared" si="0"/>
        <v>212900</v>
      </c>
    </row>
    <row r="10" spans="1:16" x14ac:dyDescent="0.2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>
        <f t="shared" si="0"/>
        <v>0</v>
      </c>
    </row>
    <row r="11" spans="1:16" x14ac:dyDescent="0.2">
      <c r="A11" s="1" t="s">
        <v>24</v>
      </c>
      <c r="B11" s="4">
        <v>1230100590</v>
      </c>
      <c r="C11" s="1">
        <v>621</v>
      </c>
      <c r="D11" s="1">
        <v>340100</v>
      </c>
      <c r="E11" s="1">
        <v>340100</v>
      </c>
      <c r="F11" s="1">
        <v>340100</v>
      </c>
      <c r="G11" s="1">
        <v>340200</v>
      </c>
      <c r="H11" s="1">
        <v>340200</v>
      </c>
      <c r="I11" s="1">
        <v>340200</v>
      </c>
      <c r="J11" s="1">
        <v>340200</v>
      </c>
      <c r="K11" s="1">
        <v>340200</v>
      </c>
      <c r="L11" s="1">
        <v>340100</v>
      </c>
      <c r="M11" s="1">
        <v>340100</v>
      </c>
      <c r="N11" s="1">
        <v>340100</v>
      </c>
      <c r="O11" s="1">
        <v>340100</v>
      </c>
      <c r="P11" s="8">
        <f t="shared" si="0"/>
        <v>4081700</v>
      </c>
    </row>
    <row r="12" spans="1:16" x14ac:dyDescent="0.2">
      <c r="A12" s="6" t="s">
        <v>26</v>
      </c>
      <c r="B12" s="4">
        <v>1240200590</v>
      </c>
      <c r="C12" s="1">
        <v>621</v>
      </c>
      <c r="D12" s="1">
        <v>1400000</v>
      </c>
      <c r="E12" s="1">
        <v>1400000</v>
      </c>
      <c r="F12" s="1">
        <v>1400000</v>
      </c>
      <c r="G12" s="1">
        <v>1400000</v>
      </c>
      <c r="H12" s="1">
        <v>1400000</v>
      </c>
      <c r="I12" s="1">
        <v>1400000</v>
      </c>
      <c r="J12" s="1">
        <v>1400000</v>
      </c>
      <c r="K12" s="1">
        <v>1400000</v>
      </c>
      <c r="L12" s="1">
        <v>1400000</v>
      </c>
      <c r="M12" s="1">
        <v>1400000</v>
      </c>
      <c r="N12" s="1">
        <v>1400000</v>
      </c>
      <c r="O12" s="1">
        <v>1390600</v>
      </c>
      <c r="P12" s="8">
        <f t="shared" si="0"/>
        <v>16790600</v>
      </c>
    </row>
    <row r="13" spans="1:16" x14ac:dyDescent="0.2"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8">
        <f t="shared" si="0"/>
        <v>0</v>
      </c>
    </row>
    <row r="14" spans="1:16" x14ac:dyDescent="0.2">
      <c r="A14" s="1" t="s">
        <v>25</v>
      </c>
      <c r="B14" s="4">
        <v>1200000590</v>
      </c>
      <c r="C14" s="1">
        <v>111</v>
      </c>
      <c r="D14" s="1">
        <v>2325000</v>
      </c>
      <c r="E14" s="1">
        <v>2325000</v>
      </c>
      <c r="F14" s="1">
        <v>2325000</v>
      </c>
      <c r="G14" s="1">
        <v>2325000</v>
      </c>
      <c r="H14" s="1">
        <v>2325000</v>
      </c>
      <c r="I14" s="1">
        <v>2325000</v>
      </c>
      <c r="J14" s="1">
        <v>2325000</v>
      </c>
      <c r="K14" s="1">
        <v>2325000</v>
      </c>
      <c r="L14" s="1">
        <v>2325000</v>
      </c>
      <c r="M14" s="1">
        <v>2325000</v>
      </c>
      <c r="N14" s="1">
        <v>2325000</v>
      </c>
      <c r="O14" s="1">
        <v>2325000</v>
      </c>
      <c r="P14" s="8">
        <f t="shared" si="0"/>
        <v>27900000</v>
      </c>
    </row>
    <row r="15" spans="1:16" x14ac:dyDescent="0.2">
      <c r="A15" s="1" t="s">
        <v>28</v>
      </c>
      <c r="B15" s="4">
        <v>1200000590</v>
      </c>
      <c r="C15" s="1">
        <v>112</v>
      </c>
      <c r="D15" s="1">
        <v>33800</v>
      </c>
      <c r="E15" s="1">
        <v>33800</v>
      </c>
      <c r="F15" s="1">
        <v>33800</v>
      </c>
      <c r="G15" s="1">
        <v>33800</v>
      </c>
      <c r="H15" s="1">
        <v>33800</v>
      </c>
      <c r="I15" s="1">
        <v>34200</v>
      </c>
      <c r="J15" s="1">
        <v>33800</v>
      </c>
      <c r="K15" s="1">
        <v>33800</v>
      </c>
      <c r="L15" s="1">
        <v>33800</v>
      </c>
      <c r="M15" s="1">
        <v>33800</v>
      </c>
      <c r="N15" s="1">
        <v>33800</v>
      </c>
      <c r="O15" s="1">
        <v>33800</v>
      </c>
      <c r="P15" s="8">
        <f t="shared" si="0"/>
        <v>406000</v>
      </c>
    </row>
    <row r="16" spans="1:16" x14ac:dyDescent="0.2">
      <c r="A16" s="1" t="s">
        <v>29</v>
      </c>
      <c r="B16" s="4">
        <v>1200000590</v>
      </c>
      <c r="C16" s="1">
        <v>244</v>
      </c>
      <c r="D16" s="1">
        <v>526800</v>
      </c>
      <c r="E16" s="1">
        <v>526800</v>
      </c>
      <c r="F16" s="1">
        <v>526800</v>
      </c>
      <c r="G16" s="1">
        <v>526800</v>
      </c>
      <c r="H16" s="1">
        <v>526800</v>
      </c>
      <c r="I16" s="1">
        <v>526800</v>
      </c>
      <c r="J16" s="1">
        <v>526800</v>
      </c>
      <c r="K16" s="1">
        <v>526800</v>
      </c>
      <c r="L16" s="1">
        <v>527020</v>
      </c>
      <c r="M16" s="1">
        <v>526800</v>
      </c>
      <c r="N16" s="1">
        <v>526800</v>
      </c>
      <c r="O16" s="1">
        <v>526800</v>
      </c>
      <c r="P16" s="8">
        <f t="shared" si="0"/>
        <v>6321820</v>
      </c>
    </row>
    <row r="17" spans="1:16" x14ac:dyDescent="0.2">
      <c r="A17" s="1" t="s">
        <v>30</v>
      </c>
      <c r="B17" s="4">
        <v>1200000590</v>
      </c>
      <c r="C17" s="1">
        <v>851</v>
      </c>
      <c r="D17" s="1">
        <v>150000</v>
      </c>
      <c r="E17" s="1"/>
      <c r="F17" s="1"/>
      <c r="G17" s="1">
        <v>150000</v>
      </c>
      <c r="H17" s="1"/>
      <c r="I17" s="1"/>
      <c r="J17" s="1">
        <v>150000</v>
      </c>
      <c r="K17" s="1"/>
      <c r="L17" s="1"/>
      <c r="M17" s="1">
        <v>150000</v>
      </c>
      <c r="N17" s="1"/>
      <c r="O17" s="1"/>
      <c r="P17" s="8">
        <f t="shared" si="0"/>
        <v>600000</v>
      </c>
    </row>
    <row r="18" spans="1:16" x14ac:dyDescent="0.2">
      <c r="A18" s="1" t="s">
        <v>30</v>
      </c>
      <c r="B18" s="4">
        <v>1200000590</v>
      </c>
      <c r="C18" s="1">
        <v>852</v>
      </c>
      <c r="D18" s="1">
        <v>12500</v>
      </c>
      <c r="E18" s="1"/>
      <c r="F18" s="1"/>
      <c r="G18" s="1">
        <v>12500</v>
      </c>
      <c r="H18" s="1"/>
      <c r="I18" s="1"/>
      <c r="J18" s="1">
        <v>12500</v>
      </c>
      <c r="K18" s="1"/>
      <c r="L18" s="1"/>
      <c r="M18" s="1">
        <v>12500</v>
      </c>
      <c r="N18" s="1"/>
      <c r="O18" s="1"/>
      <c r="P18" s="8">
        <f t="shared" si="0"/>
        <v>50000</v>
      </c>
    </row>
    <row r="19" spans="1:16" x14ac:dyDescent="0.2">
      <c r="A19" s="1" t="s">
        <v>30</v>
      </c>
      <c r="B19" s="4">
        <v>1200000590</v>
      </c>
      <c r="C19" s="1">
        <v>853</v>
      </c>
      <c r="D19" s="1">
        <v>37500</v>
      </c>
      <c r="E19" s="1"/>
      <c r="F19" s="1"/>
      <c r="G19" s="1">
        <v>37500</v>
      </c>
      <c r="H19" s="1"/>
      <c r="I19" s="1"/>
      <c r="J19" s="1">
        <v>37500</v>
      </c>
      <c r="K19" s="1"/>
      <c r="L19" s="1"/>
      <c r="M19" s="1">
        <v>37500</v>
      </c>
      <c r="N19" s="1"/>
      <c r="O19" s="1"/>
      <c r="P19" s="8">
        <f t="shared" si="0"/>
        <v>150000</v>
      </c>
    </row>
    <row r="20" spans="1:16" x14ac:dyDescent="0.2">
      <c r="A20" s="1"/>
      <c r="B20" s="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8">
        <f t="shared" si="0"/>
        <v>0</v>
      </c>
    </row>
    <row r="21" spans="1:16" x14ac:dyDescent="0.2">
      <c r="A21" s="1" t="s">
        <v>31</v>
      </c>
      <c r="B21" s="4">
        <v>1220229810</v>
      </c>
      <c r="C21" s="1">
        <v>244</v>
      </c>
      <c r="D21" s="1"/>
      <c r="E21" s="1"/>
      <c r="F21" s="1"/>
      <c r="G21" s="1"/>
      <c r="H21" s="1">
        <v>14250000</v>
      </c>
      <c r="I21" s="1"/>
      <c r="J21" s="1"/>
      <c r="K21" s="1"/>
      <c r="L21" s="1">
        <v>33250000</v>
      </c>
      <c r="M21" s="1"/>
      <c r="N21" s="1"/>
      <c r="O21" s="1"/>
      <c r="P21" s="8">
        <f t="shared" si="0"/>
        <v>47500000</v>
      </c>
    </row>
    <row r="22" spans="1:16" x14ac:dyDescent="0.2">
      <c r="A22" s="1" t="s">
        <v>38</v>
      </c>
      <c r="B22" s="4">
        <v>1220229820</v>
      </c>
      <c r="C22" s="1">
        <v>244</v>
      </c>
      <c r="D22" s="1"/>
      <c r="E22" s="1"/>
      <c r="F22" s="1"/>
      <c r="G22" s="1"/>
      <c r="H22" s="1">
        <v>15000000</v>
      </c>
      <c r="I22" s="1"/>
      <c r="J22" s="1"/>
      <c r="K22" s="1"/>
      <c r="L22" s="1">
        <v>35000000</v>
      </c>
      <c r="M22" s="1"/>
      <c r="N22" s="1"/>
      <c r="O22" s="1"/>
      <c r="P22" s="8">
        <f t="shared" si="0"/>
        <v>50000000</v>
      </c>
    </row>
    <row r="23" spans="1:16" x14ac:dyDescent="0.2">
      <c r="A23" s="1" t="s">
        <v>39</v>
      </c>
      <c r="B23" s="4">
        <v>1220277970</v>
      </c>
      <c r="C23" s="1">
        <v>521</v>
      </c>
      <c r="D23" s="1"/>
      <c r="E23" s="1"/>
      <c r="F23" s="1"/>
      <c r="G23" s="1"/>
      <c r="H23" s="1">
        <v>95000000</v>
      </c>
      <c r="I23" s="1"/>
      <c r="J23" s="1"/>
      <c r="K23" s="1"/>
      <c r="L23" s="1"/>
      <c r="M23" s="1"/>
      <c r="N23" s="1"/>
      <c r="O23" s="1"/>
      <c r="P23" s="8">
        <f t="shared" si="0"/>
        <v>95000000</v>
      </c>
    </row>
    <row r="24" spans="1:16" x14ac:dyDescent="0.2">
      <c r="A24" s="1" t="s">
        <v>40</v>
      </c>
      <c r="B24" s="4">
        <v>1220277980</v>
      </c>
      <c r="C24" s="1">
        <v>521</v>
      </c>
      <c r="D24" s="1"/>
      <c r="E24" s="1"/>
      <c r="F24" s="1"/>
      <c r="G24" s="1"/>
      <c r="H24" s="1">
        <v>50000000</v>
      </c>
      <c r="I24" s="1"/>
      <c r="J24" s="1"/>
      <c r="K24" s="1"/>
      <c r="L24" s="1"/>
      <c r="M24" s="1"/>
      <c r="N24" s="1"/>
      <c r="O24" s="1"/>
      <c r="P24" s="8">
        <f t="shared" si="0"/>
        <v>50000000</v>
      </c>
    </row>
    <row r="25" spans="1:16" x14ac:dyDescent="0.2">
      <c r="A25" s="1" t="s">
        <v>41</v>
      </c>
      <c r="B25" s="4">
        <v>1220277990</v>
      </c>
      <c r="C25" s="1">
        <v>521</v>
      </c>
      <c r="D25" s="1"/>
      <c r="E25" s="1"/>
      <c r="F25" s="1"/>
      <c r="G25" s="1"/>
      <c r="H25" s="1">
        <v>40168700</v>
      </c>
      <c r="I25" s="1"/>
      <c r="J25" s="1"/>
      <c r="K25" s="1"/>
      <c r="L25" s="1"/>
      <c r="M25" s="1"/>
      <c r="N25" s="1"/>
      <c r="O25" s="1"/>
      <c r="P25" s="8">
        <f t="shared" si="0"/>
        <v>40168700</v>
      </c>
    </row>
    <row r="26" spans="1:16" ht="25.5" x14ac:dyDescent="0.2">
      <c r="A26" s="2" t="s">
        <v>46</v>
      </c>
      <c r="B26" s="4">
        <v>1210260220</v>
      </c>
      <c r="C26" s="1">
        <v>810</v>
      </c>
      <c r="D26" s="1"/>
      <c r="E26" s="1"/>
      <c r="F26" s="1"/>
      <c r="G26" s="1">
        <v>47974800</v>
      </c>
      <c r="H26" s="1"/>
      <c r="I26" s="1"/>
      <c r="J26" s="1"/>
      <c r="K26" s="1"/>
      <c r="L26" s="1"/>
      <c r="M26" s="1"/>
      <c r="N26" s="1"/>
      <c r="O26" s="1"/>
      <c r="P26" s="8">
        <f t="shared" si="0"/>
        <v>47974800</v>
      </c>
    </row>
    <row r="27" spans="1:16" ht="25.5" x14ac:dyDescent="0.2">
      <c r="A27" s="2" t="s">
        <v>47</v>
      </c>
      <c r="B27" s="4">
        <v>1210270090</v>
      </c>
      <c r="C27" s="1">
        <v>540</v>
      </c>
      <c r="D27" s="1"/>
      <c r="E27" s="1"/>
      <c r="F27" s="1"/>
      <c r="G27" s="1">
        <v>11645200</v>
      </c>
      <c r="H27" s="1"/>
      <c r="I27" s="1"/>
      <c r="J27" s="1"/>
      <c r="K27" s="1"/>
      <c r="L27" s="1"/>
      <c r="M27" s="1"/>
      <c r="N27" s="1"/>
      <c r="O27" s="1"/>
      <c r="P27" s="8">
        <f t="shared" si="0"/>
        <v>11645200</v>
      </c>
    </row>
    <row r="28" spans="1:16" ht="38.25" x14ac:dyDescent="0.2">
      <c r="A28" s="2" t="s">
        <v>48</v>
      </c>
      <c r="B28" s="4">
        <v>1220277960</v>
      </c>
      <c r="C28" s="1">
        <v>540</v>
      </c>
      <c r="D28" s="1"/>
      <c r="E28" s="1"/>
      <c r="F28" s="1"/>
      <c r="G28" s="1">
        <v>14462800</v>
      </c>
      <c r="H28" s="1"/>
      <c r="I28" s="1"/>
      <c r="J28" s="1"/>
      <c r="K28" s="1"/>
      <c r="L28" s="1"/>
      <c r="M28" s="1"/>
      <c r="N28" s="1"/>
      <c r="O28" s="1"/>
      <c r="P28" s="8">
        <f t="shared" si="0"/>
        <v>14462800</v>
      </c>
    </row>
    <row r="29" spans="1:16" x14ac:dyDescent="0.2">
      <c r="A29" s="1"/>
      <c r="B29" s="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8"/>
    </row>
    <row r="30" spans="1:16" x14ac:dyDescent="0.2">
      <c r="A30" s="2" t="s">
        <v>32</v>
      </c>
      <c r="B30" s="4">
        <v>1210369850</v>
      </c>
      <c r="C30" s="1">
        <v>630</v>
      </c>
      <c r="D30" s="9">
        <v>800000</v>
      </c>
      <c r="E30" s="1">
        <v>1000000</v>
      </c>
      <c r="F30" s="1">
        <v>1000000</v>
      </c>
      <c r="G30" s="1">
        <v>766000</v>
      </c>
      <c r="H30" s="1">
        <v>766000</v>
      </c>
      <c r="I30" s="1">
        <v>766000</v>
      </c>
      <c r="J30" s="1">
        <v>766000</v>
      </c>
      <c r="K30" s="1">
        <v>766000</v>
      </c>
      <c r="L30" s="1">
        <v>766000</v>
      </c>
      <c r="M30" s="1">
        <v>766000</v>
      </c>
      <c r="N30" s="1">
        <v>766000</v>
      </c>
      <c r="O30" s="1">
        <v>766000</v>
      </c>
      <c r="P30" s="8">
        <f t="shared" ref="P30:P36" si="2">SUM(D30:O30)</f>
        <v>9694000</v>
      </c>
    </row>
    <row r="31" spans="1:16" ht="25.5" x14ac:dyDescent="0.2">
      <c r="A31" s="2" t="s">
        <v>33</v>
      </c>
      <c r="B31" s="4">
        <v>1210369950</v>
      </c>
      <c r="C31" s="1">
        <v>630</v>
      </c>
      <c r="D31" s="9"/>
      <c r="E31" s="9">
        <v>50000000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8">
        <f t="shared" si="2"/>
        <v>50000000</v>
      </c>
    </row>
    <row r="32" spans="1:16" ht="25.5" x14ac:dyDescent="0.2">
      <c r="A32" s="2" t="s">
        <v>42</v>
      </c>
      <c r="B32" s="4">
        <v>1210251350</v>
      </c>
      <c r="C32" s="1">
        <v>630</v>
      </c>
      <c r="D32" s="1"/>
      <c r="E32" s="1"/>
      <c r="F32" s="9">
        <v>937400</v>
      </c>
      <c r="G32" s="1"/>
      <c r="H32" s="1"/>
      <c r="I32" s="1"/>
      <c r="J32" s="1"/>
      <c r="K32" s="1"/>
      <c r="L32" s="1"/>
      <c r="M32" s="1"/>
      <c r="N32" s="1"/>
      <c r="O32" s="1"/>
      <c r="P32" s="8">
        <f t="shared" si="2"/>
        <v>937400</v>
      </c>
    </row>
    <row r="33" spans="1:16" ht="25.5" x14ac:dyDescent="0.2">
      <c r="A33" s="2" t="s">
        <v>34</v>
      </c>
      <c r="B33" s="4">
        <v>1210254850</v>
      </c>
      <c r="C33" s="1">
        <v>630</v>
      </c>
      <c r="D33" s="1"/>
      <c r="E33" s="1"/>
      <c r="F33" s="9">
        <v>48490200</v>
      </c>
      <c r="G33" s="1"/>
      <c r="H33" s="1"/>
      <c r="I33" s="1"/>
      <c r="J33" s="1"/>
      <c r="K33" s="1"/>
      <c r="L33" s="1"/>
      <c r="M33" s="1"/>
      <c r="N33" s="1"/>
      <c r="O33" s="1"/>
      <c r="P33" s="8">
        <f t="shared" si="2"/>
        <v>48490200</v>
      </c>
    </row>
    <row r="34" spans="1:16" x14ac:dyDescent="0.2">
      <c r="A34" s="2" t="s">
        <v>35</v>
      </c>
      <c r="B34" s="4">
        <v>1210269970</v>
      </c>
      <c r="C34" s="1">
        <v>630</v>
      </c>
      <c r="D34" s="1"/>
      <c r="E34" s="9">
        <v>20000000</v>
      </c>
      <c r="F34" s="9">
        <v>20000000</v>
      </c>
      <c r="G34" s="9">
        <v>10054080</v>
      </c>
      <c r="H34" s="1"/>
      <c r="I34" s="1"/>
      <c r="J34" s="1"/>
      <c r="K34" s="1"/>
      <c r="L34" s="1"/>
      <c r="M34" s="1"/>
      <c r="N34" s="1"/>
      <c r="O34" s="1"/>
      <c r="P34" s="8">
        <f t="shared" si="2"/>
        <v>50054080</v>
      </c>
    </row>
    <row r="35" spans="1:16" ht="25.5" x14ac:dyDescent="0.2">
      <c r="A35" s="2" t="s">
        <v>36</v>
      </c>
      <c r="B35" s="4">
        <v>1210269980</v>
      </c>
      <c r="C35" s="1">
        <v>630</v>
      </c>
      <c r="D35" s="1"/>
      <c r="E35" s="1"/>
      <c r="F35" s="9">
        <v>10937400</v>
      </c>
      <c r="G35" s="9">
        <v>10000000</v>
      </c>
      <c r="H35" s="9">
        <v>10000000</v>
      </c>
      <c r="I35" s="9">
        <v>20301900</v>
      </c>
      <c r="J35" s="1"/>
      <c r="K35" s="1"/>
      <c r="L35" s="1"/>
      <c r="M35" s="1"/>
      <c r="N35" s="1"/>
      <c r="O35" s="1"/>
      <c r="P35" s="8">
        <f t="shared" si="2"/>
        <v>51239300</v>
      </c>
    </row>
    <row r="36" spans="1:16" ht="25.5" x14ac:dyDescent="0.2">
      <c r="A36" s="10" t="s">
        <v>37</v>
      </c>
      <c r="B36" s="13">
        <v>1210269990</v>
      </c>
      <c r="C36" s="1">
        <v>630</v>
      </c>
      <c r="D36" s="11"/>
      <c r="E36" s="12">
        <v>7477300</v>
      </c>
      <c r="F36" s="12">
        <v>20000000</v>
      </c>
      <c r="G36" s="12">
        <v>20000000</v>
      </c>
      <c r="H36" s="12">
        <v>20000000</v>
      </c>
      <c r="I36" s="11"/>
      <c r="J36" s="11"/>
      <c r="K36" s="11"/>
      <c r="L36" s="11"/>
      <c r="M36" s="11"/>
      <c r="N36" s="11"/>
      <c r="O36" s="11"/>
      <c r="P36" s="8">
        <f t="shared" si="2"/>
        <v>67477300</v>
      </c>
    </row>
    <row r="38" spans="1:16" x14ac:dyDescent="0.2">
      <c r="P38" s="17">
        <v>728184900</v>
      </c>
    </row>
  </sheetData>
  <phoneticPr fontId="2" type="noConversion"/>
  <pageMargins left="0.39370078740157483" right="0.39370078740157483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5"/>
  <sheetViews>
    <sheetView tabSelected="1" workbookViewId="0">
      <selection activeCell="V12" sqref="V12"/>
    </sheetView>
  </sheetViews>
  <sheetFormatPr defaultRowHeight="12.75" x14ac:dyDescent="0.2"/>
  <cols>
    <col min="1" max="1" width="70.140625" customWidth="1"/>
    <col min="2" max="2" width="19.42578125" hidden="1" customWidth="1"/>
    <col min="3" max="3" width="6.7109375" hidden="1" customWidth="1"/>
    <col min="4" max="4" width="9.140625" hidden="1" customWidth="1"/>
    <col min="5" max="5" width="10.7109375" hidden="1" customWidth="1"/>
    <col min="6" max="6" width="11.5703125" hidden="1" customWidth="1"/>
    <col min="7" max="8" width="10.5703125" hidden="1" customWidth="1"/>
    <col min="9" max="9" width="10.140625" hidden="1" customWidth="1"/>
    <col min="10" max="10" width="9.140625" hidden="1" customWidth="1"/>
    <col min="11" max="11" width="10" hidden="1" customWidth="1"/>
    <col min="12" max="15" width="9.140625" hidden="1" customWidth="1"/>
    <col min="16" max="16" width="11.5703125" hidden="1" customWidth="1"/>
    <col min="17" max="17" width="12.5703125" hidden="1" customWidth="1"/>
    <col min="18" max="18" width="11.7109375" hidden="1" customWidth="1"/>
    <col min="19" max="19" width="22.85546875" customWidth="1"/>
    <col min="20" max="20" width="21.140625" customWidth="1"/>
  </cols>
  <sheetData>
    <row r="2" spans="1:20" x14ac:dyDescent="0.2">
      <c r="A2" s="39" t="s">
        <v>64</v>
      </c>
    </row>
    <row r="3" spans="1:20" x14ac:dyDescent="0.2">
      <c r="A3" s="40" t="s">
        <v>0</v>
      </c>
    </row>
    <row r="4" spans="1:20" x14ac:dyDescent="0.2">
      <c r="A4" s="40" t="s">
        <v>71</v>
      </c>
      <c r="B4" s="39" t="s">
        <v>64</v>
      </c>
      <c r="C4" s="39"/>
    </row>
    <row r="5" spans="1:20" ht="13.5" customHeight="1" x14ac:dyDescent="0.2">
      <c r="B5" s="40" t="s">
        <v>0</v>
      </c>
      <c r="C5" s="40"/>
    </row>
    <row r="6" spans="1:20" x14ac:dyDescent="0.2">
      <c r="A6" s="45"/>
      <c r="B6" s="44" t="s">
        <v>67</v>
      </c>
      <c r="C6" s="43" t="s">
        <v>68</v>
      </c>
      <c r="D6" s="41" t="s">
        <v>65</v>
      </c>
      <c r="S6" s="49"/>
      <c r="T6" s="50" t="s">
        <v>65</v>
      </c>
    </row>
    <row r="7" spans="1:20" x14ac:dyDescent="0.2">
      <c r="A7" s="5" t="s">
        <v>66</v>
      </c>
      <c r="B7" s="5" t="s">
        <v>15</v>
      </c>
      <c r="C7" s="5" t="s">
        <v>20</v>
      </c>
      <c r="D7" s="5" t="s">
        <v>1</v>
      </c>
      <c r="E7" s="5" t="s">
        <v>2</v>
      </c>
      <c r="F7" s="5" t="s">
        <v>3</v>
      </c>
      <c r="G7" s="5" t="s">
        <v>4</v>
      </c>
      <c r="H7" s="5" t="s">
        <v>5</v>
      </c>
      <c r="I7" s="5" t="s">
        <v>6</v>
      </c>
      <c r="J7" s="5" t="s">
        <v>7</v>
      </c>
      <c r="K7" s="5" t="s">
        <v>8</v>
      </c>
      <c r="L7" s="5" t="s">
        <v>9</v>
      </c>
      <c r="M7" s="5" t="s">
        <v>10</v>
      </c>
      <c r="N7" s="5" t="s">
        <v>11</v>
      </c>
      <c r="O7" s="5" t="s">
        <v>12</v>
      </c>
      <c r="P7" s="5" t="s">
        <v>49</v>
      </c>
      <c r="Q7" s="5" t="s">
        <v>50</v>
      </c>
      <c r="R7" s="5" t="s">
        <v>51</v>
      </c>
      <c r="S7" s="42" t="s">
        <v>67</v>
      </c>
      <c r="T7" s="46" t="s">
        <v>68</v>
      </c>
    </row>
    <row r="8" spans="1:20" ht="18" x14ac:dyDescent="0.25">
      <c r="A8" s="32" t="s">
        <v>54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4">
        <f>S9+S10+S11+S16+S22+S20</f>
        <v>1776972188</v>
      </c>
      <c r="T8" s="34">
        <f>T9+T10+T11+T16+T22+T20</f>
        <v>195909070.18000001</v>
      </c>
    </row>
    <row r="9" spans="1:20" ht="51" customHeight="1" x14ac:dyDescent="0.25">
      <c r="A9" s="47" t="s">
        <v>69</v>
      </c>
      <c r="B9" s="3">
        <v>1200000110</v>
      </c>
      <c r="C9" s="1">
        <v>121</v>
      </c>
      <c r="D9" s="1">
        <v>2400000</v>
      </c>
      <c r="E9" s="1">
        <v>2400000</v>
      </c>
      <c r="F9" s="1">
        <v>2400000</v>
      </c>
      <c r="G9" s="1">
        <v>2140000</v>
      </c>
      <c r="H9" s="1">
        <v>2140000</v>
      </c>
      <c r="I9" s="1">
        <v>2140000</v>
      </c>
      <c r="J9" s="1">
        <v>2140000</v>
      </c>
      <c r="K9" s="1">
        <v>2140000</v>
      </c>
      <c r="L9" s="1">
        <v>2140000</v>
      </c>
      <c r="M9" s="1">
        <v>2140000</v>
      </c>
      <c r="N9" s="1">
        <v>2140000</v>
      </c>
      <c r="O9" s="1">
        <v>2139300</v>
      </c>
      <c r="P9" s="1"/>
      <c r="Q9" s="1"/>
      <c r="R9" s="1"/>
      <c r="S9" s="14">
        <v>48578700</v>
      </c>
      <c r="T9" s="1">
        <v>6982514.0099999998</v>
      </c>
    </row>
    <row r="10" spans="1:20" ht="51" x14ac:dyDescent="0.2">
      <c r="A10" s="2" t="s">
        <v>52</v>
      </c>
      <c r="B10" s="4" t="s">
        <v>22</v>
      </c>
      <c r="C10" s="1">
        <v>244</v>
      </c>
      <c r="D10" s="1"/>
      <c r="E10" s="1"/>
      <c r="F10" s="1"/>
      <c r="G10" s="1">
        <v>100000</v>
      </c>
      <c r="H10" s="1"/>
      <c r="I10" s="1">
        <v>112900</v>
      </c>
      <c r="J10" s="1"/>
      <c r="K10" s="1"/>
      <c r="L10" s="1"/>
      <c r="M10" s="1"/>
      <c r="N10" s="1"/>
      <c r="O10" s="1"/>
      <c r="P10" s="1"/>
      <c r="Q10" s="1"/>
      <c r="R10" s="1"/>
      <c r="S10" s="14">
        <v>135600</v>
      </c>
      <c r="T10" s="1"/>
    </row>
    <row r="11" spans="1:20" ht="21.75" customHeight="1" x14ac:dyDescent="0.2">
      <c r="A11" s="23" t="s">
        <v>43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8">
        <f>S12+S13+S15+S14</f>
        <v>73876929</v>
      </c>
      <c r="T11" s="28">
        <f>T12+T13+T15+T14</f>
        <v>8930197.1699999999</v>
      </c>
    </row>
    <row r="12" spans="1:20" ht="69.75" customHeight="1" x14ac:dyDescent="0.2">
      <c r="A12" s="6" t="s">
        <v>72</v>
      </c>
      <c r="B12" s="4">
        <v>1230100590</v>
      </c>
      <c r="C12" s="1">
        <v>621</v>
      </c>
      <c r="D12" s="1">
        <v>340100</v>
      </c>
      <c r="E12" s="1">
        <v>340100</v>
      </c>
      <c r="F12" s="1">
        <v>340100</v>
      </c>
      <c r="G12" s="1">
        <v>340200</v>
      </c>
      <c r="H12" s="1">
        <v>340200</v>
      </c>
      <c r="I12" s="1">
        <v>340200</v>
      </c>
      <c r="J12" s="1">
        <v>340200</v>
      </c>
      <c r="K12" s="1">
        <v>340200</v>
      </c>
      <c r="L12" s="1">
        <v>340100</v>
      </c>
      <c r="M12" s="1">
        <v>340100</v>
      </c>
      <c r="N12" s="1">
        <v>340100</v>
      </c>
      <c r="O12" s="1">
        <v>340100</v>
      </c>
      <c r="P12" s="1"/>
      <c r="Q12" s="1"/>
      <c r="R12" s="1"/>
      <c r="S12" s="25">
        <v>7680500</v>
      </c>
      <c r="T12" s="18">
        <v>1280000</v>
      </c>
    </row>
    <row r="13" spans="1:20" ht="62.25" customHeight="1" x14ac:dyDescent="0.2">
      <c r="A13" s="6" t="s">
        <v>70</v>
      </c>
      <c r="B13" s="4">
        <v>1240200590</v>
      </c>
      <c r="C13" s="1">
        <v>621</v>
      </c>
      <c r="D13" s="1">
        <v>1400000</v>
      </c>
      <c r="E13" s="1">
        <v>1400000</v>
      </c>
      <c r="F13" s="1">
        <v>1400000</v>
      </c>
      <c r="G13" s="1">
        <v>1400000</v>
      </c>
      <c r="H13" s="1">
        <v>1400000</v>
      </c>
      <c r="I13" s="1">
        <v>1400000</v>
      </c>
      <c r="J13" s="1">
        <v>1400000</v>
      </c>
      <c r="K13" s="1">
        <v>1400000</v>
      </c>
      <c r="L13" s="1">
        <v>1400000</v>
      </c>
      <c r="M13" s="1">
        <v>1400000</v>
      </c>
      <c r="N13" s="1">
        <v>1400000</v>
      </c>
      <c r="O13" s="1">
        <v>1390600</v>
      </c>
      <c r="P13" s="1"/>
      <c r="Q13" s="1"/>
      <c r="R13" s="1"/>
      <c r="S13" s="14">
        <v>24990974</v>
      </c>
      <c r="T13" s="18">
        <v>4566754</v>
      </c>
    </row>
    <row r="14" spans="1:20" ht="54" customHeight="1" x14ac:dyDescent="0.2">
      <c r="A14" s="10" t="s">
        <v>61</v>
      </c>
      <c r="B14" s="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4">
        <v>6490000</v>
      </c>
      <c r="T14" s="18"/>
    </row>
    <row r="15" spans="1:20" ht="67.5" customHeight="1" x14ac:dyDescent="0.2">
      <c r="A15" s="48" t="s">
        <v>73</v>
      </c>
      <c r="B15" s="4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4">
        <v>34715455</v>
      </c>
      <c r="T15" s="14">
        <v>3083443.17</v>
      </c>
    </row>
    <row r="16" spans="1:20" ht="22.5" customHeight="1" x14ac:dyDescent="0.25">
      <c r="A16" s="30" t="s">
        <v>44</v>
      </c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5">
        <f>SUM(S17:S19)</f>
        <v>242162959</v>
      </c>
      <c r="T16" s="15">
        <f>SUM(T17:T19)</f>
        <v>179996359</v>
      </c>
    </row>
    <row r="17" spans="1:20" ht="51" customHeight="1" x14ac:dyDescent="0.2">
      <c r="A17" s="2" t="s">
        <v>56</v>
      </c>
      <c r="B17" s="4">
        <v>1210369850</v>
      </c>
      <c r="C17" s="1">
        <v>630</v>
      </c>
      <c r="D17" s="9">
        <v>800000</v>
      </c>
      <c r="E17" s="1">
        <v>1000000</v>
      </c>
      <c r="F17" s="1">
        <v>1000000</v>
      </c>
      <c r="G17" s="1">
        <v>766000</v>
      </c>
      <c r="H17" s="1">
        <v>766000</v>
      </c>
      <c r="I17" s="1">
        <v>766000</v>
      </c>
      <c r="J17" s="1">
        <v>766000</v>
      </c>
      <c r="K17" s="1">
        <v>766000</v>
      </c>
      <c r="L17" s="1">
        <v>766000</v>
      </c>
      <c r="M17" s="1">
        <v>766000</v>
      </c>
      <c r="N17" s="1">
        <v>766000</v>
      </c>
      <c r="O17" s="1">
        <v>766000</v>
      </c>
      <c r="P17" s="1"/>
      <c r="Q17" s="1"/>
      <c r="R17" s="1"/>
      <c r="S17" s="14">
        <v>29000000</v>
      </c>
      <c r="T17" s="18">
        <v>4833400</v>
      </c>
    </row>
    <row r="18" spans="1:20" ht="48.75" customHeight="1" x14ac:dyDescent="0.2">
      <c r="A18" s="2" t="s">
        <v>57</v>
      </c>
      <c r="B18" s="4">
        <v>1210369950</v>
      </c>
      <c r="C18" s="1">
        <v>630</v>
      </c>
      <c r="D18" s="9"/>
      <c r="E18" s="9">
        <v>50000000</v>
      </c>
      <c r="F18" s="1"/>
      <c r="G18" s="1"/>
      <c r="H18" s="1"/>
      <c r="I18" s="1">
        <v>50000000</v>
      </c>
      <c r="J18" s="1"/>
      <c r="K18" s="1"/>
      <c r="L18" s="1"/>
      <c r="M18" s="1"/>
      <c r="N18" s="1"/>
      <c r="O18" s="1"/>
      <c r="P18" s="1"/>
      <c r="Q18" s="1"/>
      <c r="R18" s="1"/>
      <c r="S18" s="14">
        <v>175162959</v>
      </c>
      <c r="T18" s="14">
        <v>175162959</v>
      </c>
    </row>
    <row r="19" spans="1:20" ht="57" customHeight="1" x14ac:dyDescent="0.2">
      <c r="A19" s="2" t="s">
        <v>63</v>
      </c>
      <c r="B19" s="4">
        <v>1210269980</v>
      </c>
      <c r="C19" s="1">
        <v>630</v>
      </c>
      <c r="D19" s="1"/>
      <c r="E19" s="1"/>
      <c r="F19" s="9">
        <v>10937400</v>
      </c>
      <c r="G19" s="9">
        <v>10000000</v>
      </c>
      <c r="H19" s="9">
        <v>10000000</v>
      </c>
      <c r="I19" s="9">
        <v>20301900</v>
      </c>
      <c r="J19" s="1"/>
      <c r="K19" s="1"/>
      <c r="L19" s="1"/>
      <c r="M19" s="1"/>
      <c r="N19" s="1"/>
      <c r="O19" s="1"/>
      <c r="P19" s="1"/>
      <c r="Q19" s="1"/>
      <c r="R19" s="1"/>
      <c r="S19" s="14">
        <v>38000000</v>
      </c>
      <c r="T19" s="1"/>
    </row>
    <row r="20" spans="1:20" ht="19.5" customHeight="1" x14ac:dyDescent="0.2">
      <c r="A20" s="20" t="s">
        <v>53</v>
      </c>
      <c r="B20" s="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8"/>
      <c r="Q20" s="1"/>
      <c r="R20" s="1"/>
      <c r="S20" s="22">
        <f>S21</f>
        <v>20000000</v>
      </c>
      <c r="T20" s="1"/>
    </row>
    <row r="21" spans="1:20" ht="69" customHeight="1" x14ac:dyDescent="0.2">
      <c r="A21" s="21" t="s">
        <v>74</v>
      </c>
      <c r="B21" s="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8"/>
      <c r="Q21" s="1"/>
      <c r="R21" s="1"/>
      <c r="S21" s="14">
        <v>20000000</v>
      </c>
      <c r="T21" s="1"/>
    </row>
    <row r="22" spans="1:20" ht="32.25" customHeight="1" x14ac:dyDescent="0.2">
      <c r="A22" s="2" t="s">
        <v>58</v>
      </c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8"/>
      <c r="R22" s="1"/>
      <c r="S22" s="14">
        <v>1392218000</v>
      </c>
      <c r="T22" s="1"/>
    </row>
    <row r="23" spans="1:20" ht="20.25" customHeight="1" x14ac:dyDescent="0.25">
      <c r="A23" s="35" t="s">
        <v>55</v>
      </c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7"/>
      <c r="Q23" s="31"/>
      <c r="R23" s="31"/>
      <c r="S23" s="38">
        <f>S24+S29</f>
        <v>566600600</v>
      </c>
      <c r="T23" s="38">
        <f>T24+T29</f>
        <v>15183525.5</v>
      </c>
    </row>
    <row r="24" spans="1:20" ht="20.25" customHeight="1" x14ac:dyDescent="0.25">
      <c r="A24" s="30" t="s">
        <v>44</v>
      </c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8"/>
      <c r="Q24" s="1"/>
      <c r="R24" s="1"/>
      <c r="S24" s="22">
        <f>S25+S26+S27+S28</f>
        <v>17950600</v>
      </c>
      <c r="T24" s="22">
        <f>T25+T26+T27+T28</f>
        <v>15183525.5</v>
      </c>
    </row>
    <row r="25" spans="1:20" ht="39.75" customHeight="1" x14ac:dyDescent="0.2">
      <c r="A25" s="21" t="s">
        <v>59</v>
      </c>
      <c r="B25" s="13"/>
      <c r="C25" s="1"/>
      <c r="D25" s="11"/>
      <c r="E25" s="12"/>
      <c r="F25" s="12"/>
      <c r="G25" s="12"/>
      <c r="H25" s="12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4">
        <v>15723200</v>
      </c>
      <c r="T25" s="1">
        <v>15183525.5</v>
      </c>
    </row>
    <row r="26" spans="1:20" ht="41.25" customHeight="1" x14ac:dyDescent="0.2">
      <c r="A26" s="10" t="s">
        <v>62</v>
      </c>
      <c r="B26" s="13"/>
      <c r="C26" s="1"/>
      <c r="D26" s="11"/>
      <c r="E26" s="12"/>
      <c r="F26" s="12"/>
      <c r="G26" s="12"/>
      <c r="H26" s="12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4">
        <v>1167600</v>
      </c>
      <c r="T26" s="1"/>
    </row>
    <row r="27" spans="1:20" ht="54" customHeight="1" x14ac:dyDescent="0.2">
      <c r="A27" s="10" t="s">
        <v>75</v>
      </c>
      <c r="B27" s="13"/>
      <c r="C27" s="1"/>
      <c r="D27" s="11"/>
      <c r="E27" s="12"/>
      <c r="F27" s="12"/>
      <c r="G27" s="12"/>
      <c r="H27" s="12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4">
        <v>606000</v>
      </c>
      <c r="T27" s="1"/>
    </row>
    <row r="28" spans="1:20" ht="54" customHeight="1" x14ac:dyDescent="0.2">
      <c r="A28" s="10" t="s">
        <v>76</v>
      </c>
      <c r="B28" s="13"/>
      <c r="C28" s="1"/>
      <c r="D28" s="11"/>
      <c r="E28" s="12"/>
      <c r="F28" s="12"/>
      <c r="G28" s="12"/>
      <c r="H28" s="12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4">
        <v>453800</v>
      </c>
      <c r="T28" s="1"/>
    </row>
    <row r="29" spans="1:20" ht="40.5" customHeight="1" x14ac:dyDescent="0.2">
      <c r="A29" s="29" t="s">
        <v>60</v>
      </c>
      <c r="B29" s="13"/>
      <c r="C29" s="1"/>
      <c r="D29" s="11"/>
      <c r="E29" s="12"/>
      <c r="F29" s="12"/>
      <c r="G29" s="12"/>
      <c r="H29" s="12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22">
        <f>SUM(S30:S31)</f>
        <v>548650000</v>
      </c>
      <c r="T29" s="22">
        <f>SUM(T30:T31)</f>
        <v>0</v>
      </c>
    </row>
    <row r="30" spans="1:20" ht="78.75" customHeight="1" x14ac:dyDescent="0.2">
      <c r="A30" s="2" t="s">
        <v>77</v>
      </c>
      <c r="B30" s="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8"/>
      <c r="Q30" s="1"/>
      <c r="R30" s="1"/>
      <c r="S30" s="14">
        <v>50120000</v>
      </c>
      <c r="T30" s="1"/>
    </row>
    <row r="31" spans="1:20" ht="79.5" customHeight="1" x14ac:dyDescent="0.2">
      <c r="A31" s="21" t="s">
        <v>78</v>
      </c>
      <c r="B31" s="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8"/>
      <c r="Q31" s="1"/>
      <c r="R31" s="1"/>
      <c r="S31" s="14">
        <v>498530000</v>
      </c>
      <c r="T31" s="1"/>
    </row>
    <row r="32" spans="1:20" ht="20.25" customHeight="1" x14ac:dyDescent="0.25">
      <c r="A32" s="16" t="s">
        <v>45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9" t="e">
        <f>SUM(#REF!)</f>
        <v>#REF!</v>
      </c>
      <c r="Q32" s="19" t="e">
        <f>SUM(#REF!)</f>
        <v>#REF!</v>
      </c>
      <c r="R32" s="19" t="e">
        <f>SUM(#REF!)</f>
        <v>#REF!</v>
      </c>
      <c r="S32" s="24">
        <f>S8+S23</f>
        <v>2343572788</v>
      </c>
      <c r="T32" s="24">
        <f>T8+T23</f>
        <v>211092595.68000001</v>
      </c>
    </row>
    <row r="35" ht="54" customHeight="1" x14ac:dyDescent="0.2"/>
  </sheetData>
  <phoneticPr fontId="2" type="noConversion"/>
  <pageMargins left="0.39370078740157483" right="0.39370078740157483" top="0.59055118110236227" bottom="0.59055118110236227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 2016 </vt:lpstr>
      <vt:lpstr>Инфо (2)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Vladislav</cp:lastModifiedBy>
  <cp:lastPrinted>2018-03-13T13:56:04Z</cp:lastPrinted>
  <dcterms:created xsi:type="dcterms:W3CDTF">2016-01-05T08:30:34Z</dcterms:created>
  <dcterms:modified xsi:type="dcterms:W3CDTF">2018-03-19T14:56:59Z</dcterms:modified>
</cp:coreProperties>
</file>